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akuba2021\d．上水道\05.上下水道共通\20230117 公営企業に係る「経営比較分析表（令和3年度決算）」の分析等\"/>
    </mc:Choice>
  </mc:AlternateContent>
  <xr:revisionPtr revIDLastSave="0" documentId="13_ncr:1_{332F4D22-14E2-42DB-849F-E98F7E69F5F7}" xr6:coauthVersionLast="47" xr6:coauthVersionMax="47" xr10:uidLastSave="{00000000-0000-0000-0000-000000000000}"/>
  <workbookProtection workbookAlgorithmName="SHA-512" workbookHashValue="EhrsD/Gj/YmPyysy9JvabO7+REVgv/fiha6wikEvDsXCnQw1sxdLfD/DqJgR4B7NEBu4HVaOrMgea3rdS5+tfw==" workbookSaltValue="GFtl/VmfbCMDszzkxPLe2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L10" i="4"/>
  <c r="AD10" i="4"/>
  <c r="I10" i="4"/>
  <c r="B10" i="4"/>
  <c r="AL8" i="4"/>
  <c r="P8"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<sst xmlns="http://schemas.openxmlformats.org/spreadsheetml/2006/main" count="236" uniqueCount="122">
  <si>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</si>
  <si>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</si>
  <si>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</si>
  <si>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</si>
  <si>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</si>
  <si>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</si>
  <si>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</si>
  <si>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</si>
  <si>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</si>
  <si>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</si>
  <si>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</si>
  <si>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</si>
  <si>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</si>
  <si>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</si>
  <si>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</si>
  <si>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</si>
  <si>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</si>
  <si>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</si>
  <si>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</si>
  <si>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</si>
  <si>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</si>
  <si>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</si>
  <si>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</si>
  <si>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</si>
  <si>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</si>
  <si>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</si>
  <si>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</si>
  <si>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</si>
  <si>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</si>
  <si>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</si>
  <si>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</si>
  <si>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</si>
  <si>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</si>
  <si>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</si>
  <si>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</si>
  <si>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</si>
  <si>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</si>
  <si>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</si>
  <si>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</si>
  <si>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</si>
  <si>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</si>
  <si>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</si>
  <si>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</si>
  <si>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</si>
  <si>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</si>
  <si>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</si>
  <si>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</si>
  <si>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</si>
  <si>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</si>
  <si>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</si>
  <si>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</si>
  <si>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</si>
  <si>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</si>
  <si>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</si>
  <si>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</si>
  <si>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</si>
  <si>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</si>
  <si>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</si>
  <si>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</si>
  <si>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</si>
  <si>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</si>
  <si>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</si>
  <si>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</si>
  <si>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</si>
  <si>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</si>
  <si>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</si>
  <si>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</si>
  <si>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</si>
  <si>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</si>
  <si>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</si>
  <si>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</si>
  <si>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</si>
  <si>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</si>
  <si>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</si>
  <si>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</si>
  <si>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</si>
  <si>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</si>
  <si>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</si>
  <si>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</si>
  <si>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</si>
  <si>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</si>
  <si>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</si>
  <si>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</si>
  <si>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</si>
  <si>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</si>
  <si>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</si>
  <si>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</si>
  <si>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</si>
  <si>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</si>
  <si>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</si>
  <si>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</si>
  <si>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</si>
  <si>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</si>
  <si>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</si>
  <si>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</si>
  <si>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</si>
  <si>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</si>
  <si>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</si>
  <si>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</si>
  <si>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西粟倉村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</si>
  <si>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</si>
  <si>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</si>
  <si>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</si>
  <si>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</si>
  <si>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</si>
  <si>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</si>
  <si>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</si>
  <si>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</si>
  <si>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</si>
  <si>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</si>
  <si>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</si>
  <si>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</si>
  <si>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</si>
  <si>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</si>
  <si>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</si>
  <si>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</si>
  <si>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</si>
  <si>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</si>
  <si>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</si>
  <si>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経営の健全性について、①収益的収支比率から見られるように実質赤字経営となっており、経営の改善が急務と考える。令和５年度頃まで地方債償還金が増加していく計画であるため、現状のままであると赤字がより一層増加して行く傾向にある。
　地方債残高の規模について、④企業債残高対事業規模比率は０となっているが、今後の更新事業により一時的に増加傾向になる。
　料金水準について、⑤経費回収率について類似団体と比較した場合、平均を上回っており、引き続き適切な料金収入の確保を行う必要あるが、会計の安定に向けて料金改定等が必要と考える。
　費用の効果性について、⑥汚水処理原価から類似団体と比較した場合、平均より下回っていることから、汚水処理に要する費用の効果性が高い。
　施設の効果性について、⑦施設利用率から類似団体と比較した場合、効果的に汚水処理を行っていると判断できる。ただし、令和３年の施設利用率が対前年比26.7％落ち込みが見られ、これはコロナ禍による経済活動の落ち込み及び村内宿泊施設の閉館が主な要因と考える。
　⑧の水洗化率については、類似団体より高い状況にある。非水洗の家庭については、高齢世帯など投資が難しい状況であるが、引き続き水洗化に向け勧奨を行っていきたい。
　以上より、類似団体と比較した場合、現状においては費用及び施設の効果性は高く、経営に合った施設規模であるが、起債償還金等を一般会計から基準外繰入金により賄っているものであることから、適正な料金設定等収入面での経営改善が必要である。</t>
    <rPh sb="291" eb="293">
      <t>バアイ</t>
    </rPh>
    <rPh sb="357" eb="359">
      <t>バアイ</t>
    </rPh>
    <rPh sb="385" eb="387">
      <t>レイワ</t>
    </rPh>
    <rPh sb="388" eb="389">
      <t>ネン</t>
    </rPh>
    <rPh sb="390" eb="392">
      <t>シセツ</t>
    </rPh>
    <rPh sb="392" eb="395">
      <t>リヨウリツ</t>
    </rPh>
    <rPh sb="396" eb="400">
      <t>タイゼンネンヒ</t>
    </rPh>
    <rPh sb="405" eb="406">
      <t>オ</t>
    </rPh>
    <rPh sb="407" eb="408">
      <t>コ</t>
    </rPh>
    <rPh sb="410" eb="411">
      <t>ミ</t>
    </rPh>
    <rPh sb="420" eb="421">
      <t>カ</t>
    </rPh>
    <rPh sb="424" eb="426">
      <t>ケイザイ</t>
    </rPh>
    <rPh sb="426" eb="428">
      <t>カツドウ</t>
    </rPh>
    <rPh sb="429" eb="430">
      <t>オ</t>
    </rPh>
    <rPh sb="431" eb="432">
      <t>コ</t>
    </rPh>
    <rPh sb="433" eb="434">
      <t>オヨ</t>
    </rPh>
    <rPh sb="435" eb="437">
      <t>ソンナイ</t>
    </rPh>
    <rPh sb="437" eb="441">
      <t>シュクハクシセツ</t>
    </rPh>
    <rPh sb="442" eb="444">
      <t>ヘイカン</t>
    </rPh>
    <rPh sb="445" eb="446">
      <t>オモ</t>
    </rPh>
    <rPh sb="447" eb="449">
      <t>ヨウイン</t>
    </rPh>
    <rPh sb="450" eb="451">
      <t>カンガ</t>
    </rPh>
    <phoneticPr fontId="4"/>
  </si>
  <si>
    <t>　平成６年に供用開始しており、供用開始から27年程度が経過しているため、平成22年度から順次機器等の更新を計画、実施している。管渠の更新は未実施であるため、早期に計画を立て更新を実施していく必要がある。</t>
    <phoneticPr fontId="4"/>
  </si>
  <si>
    <r>
      <t>　施設の更新は随時行ってきたが、管渠の更新実績がなく、老朽化対策が不十分である。
　施設改修を行いながらも経費回収率を類似団体平均値以上に保ってきたのは、一般会計からの基準外繰入に頼ったものであり、正常な経営状況であるとは言えない。令和３年の収益的収支比率が前年から18.64%上昇しているが、</t>
    </r>
    <r>
      <rPr>
        <sz val="11"/>
        <color rgb="FFFF0000"/>
        <rFont val="ＭＳ ゴシック"/>
        <family val="3"/>
        <charset val="128"/>
      </rPr>
      <t>これは主に修繕料が前年に比べて大幅に減少した</t>
    </r>
    <r>
      <rPr>
        <sz val="11"/>
        <color theme="1"/>
        <rFont val="ＭＳ ゴシック"/>
        <family val="3"/>
        <charset val="128"/>
      </rPr>
      <t>結果である。
　施設利用率の落ち込み要因は前述のとおりと考えるが、コロナ禍の終息後又は新たな宿泊施設のオープン後においても施設利用率が６割を落ち込む場合は、計画処理能力の見直しを視野に入れる必要がある。
　料金の見直しを含めた経営計画を行う必要がある。</t>
    </r>
    <rPh sb="116" eb="118">
      <t>レイワ</t>
    </rPh>
    <rPh sb="119" eb="120">
      <t>ネン</t>
    </rPh>
    <rPh sb="121" eb="126">
      <t>シュウエキテキシュウシ</t>
    </rPh>
    <rPh sb="126" eb="128">
      <t>ヒリツ</t>
    </rPh>
    <rPh sb="129" eb="131">
      <t>ゼンネン</t>
    </rPh>
    <rPh sb="139" eb="141">
      <t>ジョウショウ</t>
    </rPh>
    <rPh sb="150" eb="151">
      <t>オモ</t>
    </rPh>
    <rPh sb="169" eb="171">
      <t>ケッカ</t>
    </rPh>
    <rPh sb="177" eb="179">
      <t>シセツ</t>
    </rPh>
    <rPh sb="179" eb="182">
      <t>リヨウリツ</t>
    </rPh>
    <rPh sb="183" eb="184">
      <t>オ</t>
    </rPh>
    <rPh sb="185" eb="186">
      <t>コ</t>
    </rPh>
    <rPh sb="187" eb="189">
      <t>ヨウイン</t>
    </rPh>
    <rPh sb="190" eb="192">
      <t>ゼンジュツ</t>
    </rPh>
    <rPh sb="197" eb="198">
      <t>カンガ</t>
    </rPh>
    <rPh sb="205" eb="206">
      <t>カ</t>
    </rPh>
    <rPh sb="207" eb="210">
      <t>シュウソクゴ</t>
    </rPh>
    <rPh sb="210" eb="211">
      <t>マタ</t>
    </rPh>
    <rPh sb="212" eb="213">
      <t>アラ</t>
    </rPh>
    <rPh sb="215" eb="219">
      <t>シュクハクシセツ</t>
    </rPh>
    <rPh sb="224" eb="225">
      <t>ゴ</t>
    </rPh>
    <rPh sb="230" eb="232">
      <t>シセツ</t>
    </rPh>
    <rPh sb="232" eb="235">
      <t>リヨウリツ</t>
    </rPh>
    <rPh sb="237" eb="238">
      <t>ワリ</t>
    </rPh>
    <rPh sb="239" eb="240">
      <t>オ</t>
    </rPh>
    <rPh sb="241" eb="242">
      <t>コ</t>
    </rPh>
    <rPh sb="243" eb="245">
      <t>バアイ</t>
    </rPh>
    <rPh sb="247" eb="249">
      <t>ケイカク</t>
    </rPh>
    <rPh sb="249" eb="253">
      <t>ショリノウリョク</t>
    </rPh>
    <rPh sb="254" eb="256">
      <t>ミナオ</t>
    </rPh>
    <rPh sb="258" eb="260">
      <t>シヤ</t>
    </rPh>
    <rPh sb="261" eb="262">
      <t>イ</t>
    </rPh>
    <rPh sb="264" eb="26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</si>
</sst>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D0-409A-A956-62F6D67AD30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EBD0-409A-A956-62F6D67AD30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84.26</c:v>
                </c:pt>
                <c:pt idx="1">
                  <c:v>84.26</c:v>
                </c:pt>
                <c:pt idx="2">
                  <c:v>84.26</c:v>
                </c:pt>
                <c:pt idx="3">
                  <c:v>80.569999999999993</c:v>
                </c:pt>
                <c:pt idx="4">
                  <c:v>53.87</c:v>
                </c:pt>
              </c:numCache>
            </c:numRef>
          </c:val>
          <c:extLst>
            <c:ext xmlns:c16="http://schemas.microsoft.com/office/drawing/2014/chart" uri="{C3380CC4-5D6E-409C-BE32-E72D297353CC}">
              <c16:uniqueId val="{00000000-4FA5-44CB-A50F-2A6CEAEA3C8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4FA5-44CB-A50F-2A6CEAEA3C8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92.54</c:v>
                </c:pt>
                <c:pt idx="1">
                  <c:v>93.37</c:v>
                </c:pt>
                <c:pt idx="2">
                  <c:v>93.96</c:v>
                </c:pt>
                <c:pt idx="3">
                  <c:v>93.56</c:v>
                </c:pt>
                <c:pt idx="4">
                  <c:v>94.57</c:v>
                </c:pt>
              </c:numCache>
            </c:numRef>
          </c:val>
          <c:extLst>
            <c:ext xmlns:c16="http://schemas.microsoft.com/office/drawing/2014/chart" uri="{C3380CC4-5D6E-409C-BE32-E72D297353CC}">
              <c16:uniqueId val="{00000000-9BA0-4DF5-8997-CC0B78035A4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9BA0-4DF5-8997-CC0B78035A4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67.25</c:v>
                </c:pt>
                <c:pt idx="1">
                  <c:v>70.739999999999995</c:v>
                </c:pt>
                <c:pt idx="2">
                  <c:v>62.7</c:v>
                </c:pt>
                <c:pt idx="3">
                  <c:v>60.97</c:v>
                </c:pt>
                <c:pt idx="4">
                  <c:v>79.61</c:v>
                </c:pt>
              </c:numCache>
            </c:numRef>
          </c:val>
          <c:extLst>
            <c:ext xmlns:c16="http://schemas.microsoft.com/office/drawing/2014/chart" uri="{C3380CC4-5D6E-409C-BE32-E72D297353CC}">
              <c16:uniqueId val="{00000000-6980-43C8-954B-3CD33D0DF0E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80-43C8-954B-3CD33D0DF0E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B6-4895-8E4C-35EF4A4EA9C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B6-4895-8E4C-35EF4A4EA9C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8A-49C0-B29F-C0A1D75ECD8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8A-49C0-B29F-C0A1D75ECD8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0A-424C-82D8-D77F7A41FF0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0A-424C-82D8-D77F7A41FF0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83-4A36-94DA-7BDDF6D5DC3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83-4A36-94DA-7BDDF6D5DC3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401.7</c:v>
                </c:pt>
                <c:pt idx="1">
                  <c:v>0</c:v>
                </c:pt>
                <c:pt idx="2">
                  <c:v>0</c:v>
                </c:pt>
                <c:pt idx="3">
                  <c:v>0</c:v>
                </c:pt>
                <c:pt idx="4">
                  <c:v>0</c:v>
                </c:pt>
              </c:numCache>
            </c:numRef>
          </c:val>
          <c:extLst>
            <c:ext xmlns:c16="http://schemas.microsoft.com/office/drawing/2014/chart" uri="{C3380CC4-5D6E-409C-BE32-E72D297353CC}">
              <c16:uniqueId val="{00000000-FD1B-41B1-BECE-CC39AE7E8FD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FD1B-41B1-BECE-CC39AE7E8FD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74.95</c:v>
                </c:pt>
                <c:pt idx="1">
                  <c:v>51</c:v>
                </c:pt>
                <c:pt idx="2">
                  <c:v>68.290000000000006</c:v>
                </c:pt>
                <c:pt idx="3">
                  <c:v>68.31</c:v>
                </c:pt>
                <c:pt idx="4">
                  <c:v>72.11</c:v>
                </c:pt>
              </c:numCache>
            </c:numRef>
          </c:val>
          <c:extLst>
            <c:ext xmlns:c16="http://schemas.microsoft.com/office/drawing/2014/chart" uri="{C3380CC4-5D6E-409C-BE32-E72D297353CC}">
              <c16:uniqueId val="{00000000-C68E-48A5-AC82-05974221DDF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C68E-48A5-AC82-05974221DDF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216.55</c:v>
                </c:pt>
                <c:pt idx="1">
                  <c:v>346.26</c:v>
                </c:pt>
                <c:pt idx="2">
                  <c:v>242.5</c:v>
                </c:pt>
                <c:pt idx="3">
                  <c:v>254.01</c:v>
                </c:pt>
                <c:pt idx="4">
                  <c:v>240.53</c:v>
                </c:pt>
              </c:numCache>
            </c:numRef>
          </c:val>
          <c:extLst>
            <c:ext xmlns:c16="http://schemas.microsoft.com/office/drawing/2014/chart" uri="{C3380CC4-5D6E-409C-BE32-E72D297353CC}">
              <c16:uniqueId val="{00000000-6EB1-4D9A-8F06-45D3C7ACC00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6EB1-4D9A-8F06-45D3C7ACC00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B61"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岡山県　西粟倉村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1395</v>
      </c>
      <c r="AM8" s="45"/>
      <c r="AN8" s="45"/>
      <c r="AO8" s="45"/>
      <c r="AP8" s="45"/>
      <c r="AQ8" s="45"/>
      <c r="AR8" s="45"/>
      <c r="AS8" s="45"/>
      <c r="AT8" s="46">
        <f>データ!T6</f>
        <v>57.97</v>
      </c>
      <c r="AU8" s="46"/>
      <c r="AV8" s="46"/>
      <c r="AW8" s="46"/>
      <c r="AX8" s="46"/>
      <c r="AY8" s="46"/>
      <c r="AZ8" s="46"/>
      <c r="BA8" s="46"/>
      <c r="BB8" s="46">
        <f>データ!U6</f>
        <v>24.06</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99.71</v>
      </c>
      <c r="Q10" s="46"/>
      <c r="R10" s="46"/>
      <c r="S10" s="46"/>
      <c r="T10" s="46"/>
      <c r="U10" s="46"/>
      <c r="V10" s="46"/>
      <c r="W10" s="46">
        <f>データ!Q6</f>
        <v>100</v>
      </c>
      <c r="X10" s="46"/>
      <c r="Y10" s="46"/>
      <c r="Z10" s="46"/>
      <c r="AA10" s="46"/>
      <c r="AB10" s="46"/>
      <c r="AC10" s="46"/>
      <c r="AD10" s="45">
        <f>データ!R6</f>
        <v>3300</v>
      </c>
      <c r="AE10" s="45"/>
      <c r="AF10" s="45"/>
      <c r="AG10" s="45"/>
      <c r="AH10" s="45"/>
      <c r="AI10" s="45"/>
      <c r="AJ10" s="45"/>
      <c r="AK10" s="2"/>
      <c r="AL10" s="45">
        <f>データ!V6</f>
        <v>1380</v>
      </c>
      <c r="AM10" s="45"/>
      <c r="AN10" s="45"/>
      <c r="AO10" s="45"/>
      <c r="AP10" s="45"/>
      <c r="AQ10" s="45"/>
      <c r="AR10" s="45"/>
      <c r="AS10" s="45"/>
      <c r="AT10" s="46">
        <f>データ!W6</f>
        <v>0.61</v>
      </c>
      <c r="AU10" s="46"/>
      <c r="AV10" s="46"/>
      <c r="AW10" s="46"/>
      <c r="AX10" s="46"/>
      <c r="AY10" s="46"/>
      <c r="AZ10" s="46"/>
      <c r="BA10" s="46"/>
      <c r="BB10" s="46">
        <f>データ!X6</f>
        <v>2262.3000000000002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121</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6j3f7O30KXPwb2YbayInfP0dIxNJrIDAfrRQwAJv5xdeyvxCdMEFc4VztYILMad8e9nZMj3/O5x9hPsVaMf1QA==" saltValue="t4OnoSIyoxKmZmdfWAy5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9" t="s">
        <v>55</v>
      </c>
      <c r="I3" s="80"/>
      <c r="J3" s="80"/>
      <c r="K3" s="80"/>
      <c r="L3" s="80"/>
      <c r="M3" s="80"/>
      <c r="N3" s="80"/>
      <c r="O3" s="80"/>
      <c r="P3" s="80"/>
      <c r="Q3" s="80"/>
      <c r="R3" s="80"/>
      <c r="S3" s="80"/>
      <c r="T3" s="80"/>
      <c r="U3" s="80"/>
      <c r="V3" s="80"/>
      <c r="W3" s="80"/>
      <c r="X3" s="81"/>
      <c r="Y3" s="85"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58</v>
      </c>
      <c r="B4" s="16"/>
      <c r="C4" s="16"/>
      <c r="D4" s="16"/>
      <c r="E4" s="16"/>
      <c r="F4" s="16"/>
      <c r="G4" s="16"/>
      <c r="H4" s="82"/>
      <c r="I4" s="83"/>
      <c r="J4" s="83"/>
      <c r="K4" s="83"/>
      <c r="L4" s="83"/>
      <c r="M4" s="83"/>
      <c r="N4" s="83"/>
      <c r="O4" s="83"/>
      <c r="P4" s="83"/>
      <c r="Q4" s="83"/>
      <c r="R4" s="83"/>
      <c r="S4" s="83"/>
      <c r="T4" s="83"/>
      <c r="U4" s="83"/>
      <c r="V4" s="83"/>
      <c r="W4" s="83"/>
      <c r="X4" s="84"/>
      <c r="Y4" s="78" t="s">
        <v>59</v>
      </c>
      <c r="Z4" s="78"/>
      <c r="AA4" s="78"/>
      <c r="AB4" s="78"/>
      <c r="AC4" s="78"/>
      <c r="AD4" s="78"/>
      <c r="AE4" s="78"/>
      <c r="AF4" s="78"/>
      <c r="AG4" s="78"/>
      <c r="AH4" s="78"/>
      <c r="AI4" s="78"/>
      <c r="AJ4" s="78" t="s">
        <v>60</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63</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336432</v>
      </c>
      <c r="D6" s="19">
        <f t="shared" si="3"/>
        <v>47</v>
      </c>
      <c r="E6" s="19">
        <f t="shared" si="3"/>
        <v>17</v>
      </c>
      <c r="F6" s="19">
        <f t="shared" si="3"/>
        <v>5</v>
      </c>
      <c r="G6" s="19">
        <f t="shared" si="3"/>
        <v>0</v>
      </c>
      <c r="H6" s="19" t="str">
        <f t="shared" si="3"/>
        <v>岡山県　西粟倉村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99.71</v>
      </c>
      <c r="Q6" s="20">
        <f t="shared" si="3"/>
        <v>100</v>
      </c>
      <c r="R6" s="20">
        <f t="shared" si="3"/>
        <v>3300</v>
      </c>
      <c r="S6" s="20">
        <f t="shared" si="3"/>
        <v>1395</v>
      </c>
      <c r="T6" s="20">
        <f t="shared" si="3"/>
        <v>57.97</v>
      </c>
      <c r="U6" s="20">
        <f t="shared" si="3"/>
        <v>24.06</v>
      </c>
      <c r="V6" s="20">
        <f t="shared" si="3"/>
        <v>1380</v>
      </c>
      <c r="W6" s="20">
        <f t="shared" si="3"/>
        <v>0.61</v>
      </c>
      <c r="X6" s="20">
        <f t="shared" si="3"/>
        <v>2262.3000000000002</v>
      </c>
      <c r="Y6" s="21">
        <f>IF(Y7="",NA(),Y7)</f>
        <v>67.25</v>
      </c>
      <c r="Z6" s="21">
        <f t="shared" ref="Z6:AH6" si="4">IF(Z7="",NA(),Z7)</f>
        <v>70.739999999999995</v>
      </c>
      <c r="AA6" s="21">
        <f t="shared" si="4"/>
        <v>62.7</v>
      </c>
      <c r="AB6" s="21">
        <f t="shared" si="4"/>
        <v>60.97</v>
      </c>
      <c r="AC6" s="21">
        <f t="shared" si="4"/>
        <v>79.61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401.7</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74.95</v>
      </c>
      <c r="BR6" s="21">
        <f t="shared" ref="BR6:BZ6" si="8">IF(BR7="",NA(),BR7)</f>
        <v>51</v>
      </c>
      <c r="BS6" s="21">
        <f t="shared" si="8"/>
        <v>68.290000000000006</v>
      </c>
      <c r="BT6" s="21">
        <f t="shared" si="8"/>
        <v>68.31</v>
      </c>
      <c r="BU6" s="21">
        <f t="shared" si="8"/>
        <v>72.11</v>
      </c>
      <c r="BV6" s="21">
        <f t="shared" si="8"/>
        <v>59.8</v>
      </c>
      <c r="BW6" s="21">
        <f t="shared" si="8"/>
        <v>57.77</v>
      </c>
      <c r="BX6" s="21">
        <f t="shared" si="8"/>
        <v>57.31</v>
      </c>
      <c r="BY6" s="21">
        <f t="shared" si="8"/>
        <v>57.08</v>
      </c>
      <c r="BZ6" s="21">
        <f t="shared" si="8"/>
        <v>56.26</v>
      </c>
      <c r="CA6" s="20" t="str">
        <f>IF(CA7="","",IF(CA7="-","【-】","【"&amp;SUBSTITUTE(TEXT(CA7,"#,##0.00"),"-","△")&amp;"】"))</f>
        <v>【60.65】</v>
      </c>
      <c r="CB6" s="21">
        <f>IF(CB7="",NA(),CB7)</f>
        <v>216.55</v>
      </c>
      <c r="CC6" s="21">
        <f t="shared" ref="CC6:CK6" si="9">IF(CC7="",NA(),CC7)</f>
        <v>346.26</v>
      </c>
      <c r="CD6" s="21">
        <f t="shared" si="9"/>
        <v>242.5</v>
      </c>
      <c r="CE6" s="21">
        <f t="shared" si="9"/>
        <v>254.01</v>
      </c>
      <c r="CF6" s="21">
        <f t="shared" si="9"/>
        <v>240.53</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84.26</v>
      </c>
      <c r="CN6" s="21">
        <f t="shared" ref="CN6:CV6" si="10">IF(CN7="",NA(),CN7)</f>
        <v>84.26</v>
      </c>
      <c r="CO6" s="21">
        <f t="shared" si="10"/>
        <v>84.26</v>
      </c>
      <c r="CP6" s="21">
        <f t="shared" si="10"/>
        <v>80.569999999999993</v>
      </c>
      <c r="CQ6" s="21">
        <f t="shared" si="10"/>
        <v>53.87</v>
      </c>
      <c r="CR6" s="21">
        <f t="shared" si="10"/>
        <v>51.75</v>
      </c>
      <c r="CS6" s="21">
        <f t="shared" si="10"/>
        <v>50.68</v>
      </c>
      <c r="CT6" s="21">
        <f t="shared" si="10"/>
        <v>50.14</v>
      </c>
      <c r="CU6" s="21">
        <f t="shared" si="10"/>
        <v>54.83</v>
      </c>
      <c r="CV6" s="21">
        <f t="shared" si="10"/>
        <v>66.53</v>
      </c>
      <c r="CW6" s="20" t="str">
        <f>IF(CW7="","",IF(CW7="-","【-】","【"&amp;SUBSTITUTE(TEXT(CW7,"#,##0.00"),"-","△")&amp;"】"))</f>
        <v>【61.14】</v>
      </c>
      <c r="CX6" s="21">
        <f>IF(CX7="",NA(),CX7)</f>
        <v>92.54</v>
      </c>
      <c r="CY6" s="21">
        <f t="shared" ref="CY6:DG6" si="11">IF(CY7="",NA(),CY7)</f>
        <v>93.37</v>
      </c>
      <c r="CZ6" s="21">
        <f t="shared" si="11"/>
        <v>93.96</v>
      </c>
      <c r="DA6" s="21">
        <f t="shared" si="11"/>
        <v>93.56</v>
      </c>
      <c r="DB6" s="21">
        <f t="shared" si="11"/>
        <v>94.57</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336432</v>
      </c>
      <c r="D7" s="23">
        <v>47</v>
      </c>
      <c r="E7" s="23">
        <v>17</v>
      </c>
      <c r="F7" s="23">
        <v>5</v>
      </c>
      <c r="G7" s="23">
        <v>0</v>
      </c>
      <c r="H7" s="23" t="s">
        <v>99</v>
      </c>
      <c r="I7" s="23" t="s">
        <v>100</v>
      </c>
      <c r="J7" s="23" t="s">
        <v>101</v>
      </c>
      <c r="K7" s="23" t="s">
        <v>102</v>
      </c>
      <c r="L7" s="23" t="s">
        <v>103</v>
      </c>
      <c r="M7" s="23" t="s">
        <v>104</v>
      </c>
      <c r="N7" s="24" t="s">
        <v>105</v>
      </c>
      <c r="O7" s="24" t="s">
        <v>106</v>
      </c>
      <c r="P7" s="24">
        <v>99.71</v>
      </c>
      <c r="Q7" s="24">
        <v>100</v>
      </c>
      <c r="R7" s="24">
        <v>3300</v>
      </c>
      <c r="S7" s="24">
        <v>1395</v>
      </c>
      <c r="T7" s="24">
        <v>57.97</v>
      </c>
      <c r="U7" s="24">
        <v>24.06</v>
      </c>
      <c r="V7" s="24">
        <v>1380</v>
      </c>
      <c r="W7" s="24">
        <v>0.61</v>
      </c>
      <c r="X7" s="24">
        <v>2262.3000000000002</v>
      </c>
      <c r="Y7" s="24">
        <v>67.25</v>
      </c>
      <c r="Z7" s="24">
        <v>70.739999999999995</v>
      </c>
      <c r="AA7" s="24">
        <v>62.7</v>
      </c>
      <c r="AB7" s="24">
        <v>60.97</v>
      </c>
      <c r="AC7" s="24">
        <v>79.61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401.7</v>
      </c>
      <c r="BG7" s="24">
        <v>0</v>
      </c>
      <c r="BH7" s="24">
        <v>0</v>
      </c>
      <c r="BI7" s="24">
        <v>0</v>
      </c>
      <c r="BJ7" s="24">
        <v>0</v>
      </c>
      <c r="BK7" s="24">
        <v>855.8</v>
      </c>
      <c r="BL7" s="24">
        <v>789.46</v>
      </c>
      <c r="BM7" s="24">
        <v>826.83</v>
      </c>
      <c r="BN7" s="24">
        <v>867.83</v>
      </c>
      <c r="BO7" s="24">
        <v>791.76</v>
      </c>
      <c r="BP7" s="24">
        <v>786.37</v>
      </c>
      <c r="BQ7" s="24">
        <v>74.95</v>
      </c>
      <c r="BR7" s="24">
        <v>51</v>
      </c>
      <c r="BS7" s="24">
        <v>68.290000000000006</v>
      </c>
      <c r="BT7" s="24">
        <v>68.31</v>
      </c>
      <c r="BU7" s="24">
        <v>72.11</v>
      </c>
      <c r="BV7" s="24">
        <v>59.8</v>
      </c>
      <c r="BW7" s="24">
        <v>57.77</v>
      </c>
      <c r="BX7" s="24">
        <v>57.31</v>
      </c>
      <c r="BY7" s="24">
        <v>57.08</v>
      </c>
      <c r="BZ7" s="24">
        <v>56.26</v>
      </c>
      <c r="CA7" s="24">
        <v>60.65</v>
      </c>
      <c r="CB7" s="24">
        <v>216.55</v>
      </c>
      <c r="CC7" s="24">
        <v>346.26</v>
      </c>
      <c r="CD7" s="24">
        <v>242.5</v>
      </c>
      <c r="CE7" s="24">
        <v>254.01</v>
      </c>
      <c r="CF7" s="24">
        <v>240.53</v>
      </c>
      <c r="CG7" s="24">
        <v>263.76</v>
      </c>
      <c r="CH7" s="24">
        <v>274.35000000000002</v>
      </c>
      <c r="CI7" s="24">
        <v>273.52</v>
      </c>
      <c r="CJ7" s="24">
        <v>274.99</v>
      </c>
      <c r="CK7" s="24">
        <v>282.08999999999997</v>
      </c>
      <c r="CL7" s="24">
        <v>256.97000000000003</v>
      </c>
      <c r="CM7" s="24">
        <v>84.26</v>
      </c>
      <c r="CN7" s="24">
        <v>84.26</v>
      </c>
      <c r="CO7" s="24">
        <v>84.26</v>
      </c>
      <c r="CP7" s="24">
        <v>80.569999999999993</v>
      </c>
      <c r="CQ7" s="24">
        <v>53.87</v>
      </c>
      <c r="CR7" s="24">
        <v>51.75</v>
      </c>
      <c r="CS7" s="24">
        <v>50.68</v>
      </c>
      <c r="CT7" s="24">
        <v>50.14</v>
      </c>
      <c r="CU7" s="24">
        <v>54.83</v>
      </c>
      <c r="CV7" s="24">
        <v>66.53</v>
      </c>
      <c r="CW7" s="24">
        <v>61.14</v>
      </c>
      <c r="CX7" s="24">
        <v>92.54</v>
      </c>
      <c r="CY7" s="24">
        <v>93.37</v>
      </c>
      <c r="CZ7" s="24">
        <v>93.96</v>
      </c>
      <c r="DA7" s="24">
        <v>93.56</v>
      </c>
      <c r="DB7" s="24">
        <v>94.57</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S-SHIRAIWA</cp:lastModifiedBy>
  <dcterms:created xsi:type="dcterms:W3CDTF">2022-12-01T01:59:37Z</dcterms:created>
  <dcterms:modified xsi:type="dcterms:W3CDTF">2023-02-02T07:27:47Z</dcterms:modified>
  <cp:category/>
</cp:coreProperties>
</file>