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akuba2021\d．上水道\05.上下水道共通\20230117 公営企業に係る「経営比較分析表（令和3年度決算）」の分析等\"/>
    </mc:Choice>
  </mc:AlternateContent>
  <xr:revisionPtr revIDLastSave="0" documentId="13_ncr:1_{63D5D983-55CC-4782-BC32-4FE31D6F3B03}" xr6:coauthVersionLast="47" xr6:coauthVersionMax="47" xr10:uidLastSave="{00000000-0000-0000-0000-000000000000}"/>
  <workbookProtection workbookAlgorithmName="SHA-512" workbookHashValue="9GQF6c5g+1dyHpoX0Rf9oKjYKSUI7+0asSENMJ9QfkShMZiMOIA23uNcqYoqfzjeu4G83TV992nnJTrO3bYhwQ==" workbookSaltValue="dZI8CVUxp0R3gZBYAtzB5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BB10" i="4"/>
  <c r="AT10" i="4"/>
  <c r="AL10" i="4"/>
  <c r="W10" i="4"/>
  <c r="P10" i="4"/>
  <c r="B10" i="4"/>
  <c r="AD8" i="4"/>
  <c r="W8" i="4"/>
  <c r="P8" i="4"/>
  <c r="I8" i="4"/>
  <c r="B6" i="4"/>
</calcChain>
</file>

<file path=xl/sharedStrings.xml><?xml version="1.0" encoding="utf-8"?>
<sst xmlns="http://schemas.openxmlformats.org/spreadsheetml/2006/main" count="233" uniqueCount="116">
  <si>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</si>
  <si>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</si>
  <si>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</si>
  <si>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</si>
  <si>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</si>
  <si>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</si>
  <si>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</si>
  <si>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</si>
  <si>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</si>
  <si>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</si>
  <si>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</si>
  <si>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</si>
  <si>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</si>
  <si>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</si>
  <si>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</si>
  <si>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</si>
  <si>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</si>
  <si>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</si>
  <si>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</si>
  <si>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</si>
  <si>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</si>
  <si>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</si>
  <si>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</si>
  <si>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</si>
  <si>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</si>
  <si>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</si>
  <si>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</si>
  <si>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</si>
  <si>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</si>
  <si>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</si>
  <si>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</si>
  <si>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</si>
  <si>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</si>
  <si>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</si>
  <si>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</si>
  <si>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</si>
  <si>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</si>
  <si>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</si>
  <si>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</si>
  <si>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</si>
  <si>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</si>
  <si>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</si>
  <si>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</si>
  <si>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</si>
  <si>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</si>
  <si>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</si>
  <si>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</si>
  <si>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</si>
  <si>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</si>
  <si>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</si>
  <si>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</si>
  <si>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</si>
  <si>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</si>
  <si>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</si>
  <si>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</si>
  <si>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</si>
  <si>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</si>
  <si>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</si>
  <si>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</si>
  <si>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</si>
  <si>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</si>
  <si>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</si>
  <si>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</si>
  <si>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</si>
  <si>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</si>
  <si>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</si>
  <si>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</si>
  <si>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</si>
  <si>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</si>
  <si>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</si>
  <si>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</si>
  <si>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</si>
  <si>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</si>
  <si>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</si>
  <si>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</si>
  <si>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</si>
  <si>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</si>
  <si>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</si>
  <si>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</si>
  <si>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</si>
  <si>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</si>
  <si>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</si>
  <si>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</si>
  <si>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</si>
  <si>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</si>
  <si>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</si>
  <si>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</si>
  <si>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</si>
  <si>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</si>
  <si>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</si>
  <si>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</si>
  <si>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</si>
  <si>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</si>
  <si>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</si>
  <si>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</si>
  <si>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西粟倉村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</si>
  <si>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</si>
  <si>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</si>
  <si>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</si>
  <si>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</si>
  <si>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</si>
  <si>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</si>
  <si>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</si>
  <si>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</si>
  <si>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</si>
  <si>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</si>
  <si>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</si>
  <si>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</si>
  <si>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</si>
  <si>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</si>
  <si>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</si>
  <si>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</si>
  <si>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</si>
  <si>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昭和60年から順次供用開始しており、供用30年以上が経過している。浄水場施設について、平成27年度から順次機器等の更新を計画、実施している。
　管路について、耐用年数の40年を超えるため、令和７年度以降までに計画的に更新する必要がある。平成28年度より、老朽化した管路の更新を行っている。
　水道メーターについて、令和５年度に検定満了となるメーターの更新を行う必要がある。</t>
    <phoneticPr fontId="4"/>
  </si>
  <si>
    <r>
      <t>　経営の健全性について、①収益的収支比率から見られるように実質赤字経営となっており、経営の改善が急務と考える。</t>
    </r>
    <r>
      <rPr>
        <sz val="11"/>
        <color rgb="FFFF0000"/>
        <rFont val="ＭＳ ゴシック"/>
        <family val="3"/>
        <charset val="128"/>
      </rPr>
      <t>令和3年度において収支が改善しているが、これは一般会計からの繰入金の誤算定によるものであり、収支比率は正しくは51.41％である</t>
    </r>
    <r>
      <rPr>
        <sz val="11"/>
        <color theme="1"/>
        <rFont val="ＭＳ ゴシック"/>
        <family val="3"/>
        <charset val="128"/>
      </rPr>
      <t>。平成27年度から行っている施設更新に係る地方債の償還により増加する傾向なので、経営改善をしなければ赤字経営が続く見通しとなっている。
　④企業債残高対給水収益率は、類似団体と比較して同様となっている。　
　給水水準について、⑤料金回収率、起債の償還については料金で賄われている状況ではないため、適切な料金収入の確保、検討が必要と考える。
　費用の効果性について、⑥給水原価から類似団体と比較して費用の効果性はほぼ同様となっている。
　施設の効果性について、⑦施設利用率から類似団体と比較して効果的に給水できている。
　以上より、類似団体と比較した場合現状において費用及び施設の効果性は高く、経営にあった施設規模であると考えるが、今後老朽化した施設の更新を行っていくことで効率が悪化する可能性が高いため、経営改善が必要である。</t>
    </r>
    <rPh sb="55" eb="57">
      <t>レイワ</t>
    </rPh>
    <rPh sb="58" eb="60">
      <t>ネンド</t>
    </rPh>
    <rPh sb="64" eb="66">
      <t>シュウシ</t>
    </rPh>
    <rPh sb="67" eb="69">
      <t>カイゼン</t>
    </rPh>
    <rPh sb="78" eb="82">
      <t>イッパンカイケイ</t>
    </rPh>
    <rPh sb="85" eb="88">
      <t>クリイレキン</t>
    </rPh>
    <rPh sb="89" eb="92">
      <t>ゴサンテイ</t>
    </rPh>
    <rPh sb="101" eb="103">
      <t>シュウシ</t>
    </rPh>
    <rPh sb="103" eb="105">
      <t>ヒリツ</t>
    </rPh>
    <rPh sb="106" eb="107">
      <t>タダ</t>
    </rPh>
    <rPh sb="176" eb="178">
      <t>ミトオ</t>
    </rPh>
    <phoneticPr fontId="4"/>
  </si>
  <si>
    <t>　今後は施設の老朽化の状況から、施設の更新費用が増加する。
　令和３年度も繰入を行っており実質赤字経営であるため、料金の見直しを含めた経営改善・経営計画を行う必要がある。</t>
    <rPh sb="31" eb="33">
      <t>レイワ</t>
    </rPh>
    <rPh sb="34" eb="36">
      <t>ネンド</t>
    </rPh>
    <rPh sb="37" eb="39">
      <t>クリイレ</t>
    </rPh>
    <rPh sb="40" eb="4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</si>
</sst>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0.25</c:v>
                </c:pt>
                <c:pt idx="1">
                  <c:v>1.42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2A0-4E7F-AFBF-0F8AFF4A82E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72A0-4E7F-AFBF-0F8AFF4A82E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92.62</c:v>
                </c:pt>
                <c:pt idx="1">
                  <c:v>78.95</c:v>
                </c:pt>
                <c:pt idx="2">
                  <c:v>77.83</c:v>
                </c:pt>
                <c:pt idx="3">
                  <c:v>76.13</c:v>
                </c:pt>
                <c:pt idx="4">
                  <c:v>70.62</c:v>
                </c:pt>
              </c:numCache>
            </c:numRef>
          </c:val>
          <c:extLst>
            <c:ext xmlns:c16="http://schemas.microsoft.com/office/drawing/2014/chart" uri="{C3380CC4-5D6E-409C-BE32-E72D297353CC}">
              <c16:uniqueId val="{00000000-40DB-4645-A5A7-652C5C9C4D4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40DB-4645-A5A7-652C5C9C4D4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A50-4720-A9AE-0ECF31387A0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5A50-4720-A9AE-0ECF31387A0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46.51</c:v>
                </c:pt>
                <c:pt idx="1">
                  <c:v>47.57</c:v>
                </c:pt>
                <c:pt idx="2">
                  <c:v>55.85</c:v>
                </c:pt>
                <c:pt idx="3">
                  <c:v>45.31</c:v>
                </c:pt>
                <c:pt idx="4">
                  <c:v>80.11</c:v>
                </c:pt>
              </c:numCache>
            </c:numRef>
          </c:val>
          <c:extLst>
            <c:ext xmlns:c16="http://schemas.microsoft.com/office/drawing/2014/chart" uri="{C3380CC4-5D6E-409C-BE32-E72D297353CC}">
              <c16:uniqueId val="{00000000-56B5-48FE-B144-B3B2CA5283B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56B5-48FE-B144-B3B2CA5283B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BC-4C1F-A722-460AF1B031C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BC-4C1F-A722-460AF1B031C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48-4B22-BC97-CA391AC1971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48-4B22-BC97-CA391AC1971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97-4907-AFFD-1B01ADFCE2A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97-4907-AFFD-1B01ADFCE2A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56-458C-BCA5-0243CA38F53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56-458C-BCA5-0243CA38F53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1028.1400000000001</c:v>
                </c:pt>
                <c:pt idx="1">
                  <c:v>1181.74</c:v>
                </c:pt>
                <c:pt idx="2">
                  <c:v>1318.8</c:v>
                </c:pt>
                <c:pt idx="3">
                  <c:v>1247.69</c:v>
                </c:pt>
                <c:pt idx="4">
                  <c:v>1134.43</c:v>
                </c:pt>
              </c:numCache>
            </c:numRef>
          </c:val>
          <c:extLst>
            <c:ext xmlns:c16="http://schemas.microsoft.com/office/drawing/2014/chart" uri="{C3380CC4-5D6E-409C-BE32-E72D297353CC}">
              <c16:uniqueId val="{00000000-86DF-4533-A0B0-4762373CD98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86DF-4533-A0B0-4762373CD98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43.71</c:v>
                </c:pt>
                <c:pt idx="1">
                  <c:v>36.06</c:v>
                </c:pt>
                <c:pt idx="2">
                  <c:v>51.97</c:v>
                </c:pt>
                <c:pt idx="3">
                  <c:v>44.16</c:v>
                </c:pt>
                <c:pt idx="4">
                  <c:v>42.87</c:v>
                </c:pt>
              </c:numCache>
            </c:numRef>
          </c:val>
          <c:extLst>
            <c:ext xmlns:c16="http://schemas.microsoft.com/office/drawing/2014/chart" uri="{C3380CC4-5D6E-409C-BE32-E72D297353CC}">
              <c16:uniqueId val="{00000000-2861-4D9E-87C2-9F20E3E12C7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2861-4D9E-87C2-9F20E3E12C7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338.04</c:v>
                </c:pt>
                <c:pt idx="1">
                  <c:v>442.48</c:v>
                </c:pt>
                <c:pt idx="2">
                  <c:v>305.27999999999997</c:v>
                </c:pt>
                <c:pt idx="3">
                  <c:v>372.87</c:v>
                </c:pt>
                <c:pt idx="4">
                  <c:v>398.21</c:v>
                </c:pt>
              </c:numCache>
            </c:numRef>
          </c:val>
          <c:extLst>
            <c:ext xmlns:c16="http://schemas.microsoft.com/office/drawing/2014/chart" uri="{C3380CC4-5D6E-409C-BE32-E72D297353CC}">
              <c16:uniqueId val="{00000000-A0F0-4D7B-B1B7-96B45FF2263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A0F0-4D7B-B1B7-96B45FF2263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110" zoomScaleNormal="110" workbookViewId="0">
      <selection activeCell="BL1" sqref="BL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岡山県　西粟倉村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1395</v>
      </c>
      <c r="AM8" s="37"/>
      <c r="AN8" s="37"/>
      <c r="AO8" s="37"/>
      <c r="AP8" s="37"/>
      <c r="AQ8" s="37"/>
      <c r="AR8" s="37"/>
      <c r="AS8" s="37"/>
      <c r="AT8" s="38">
        <f>データ!$S$6</f>
        <v>57.97</v>
      </c>
      <c r="AU8" s="38"/>
      <c r="AV8" s="38"/>
      <c r="AW8" s="38"/>
      <c r="AX8" s="38"/>
      <c r="AY8" s="38"/>
      <c r="AZ8" s="38"/>
      <c r="BA8" s="38"/>
      <c r="BB8" s="38">
        <f>データ!$T$6</f>
        <v>24.06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99.28</v>
      </c>
      <c r="Q10" s="38"/>
      <c r="R10" s="38"/>
      <c r="S10" s="38"/>
      <c r="T10" s="38"/>
      <c r="U10" s="38"/>
      <c r="V10" s="38"/>
      <c r="W10" s="37">
        <f>データ!$Q$6</f>
        <v>3300</v>
      </c>
      <c r="X10" s="37"/>
      <c r="Y10" s="37"/>
      <c r="Z10" s="37"/>
      <c r="AA10" s="37"/>
      <c r="AB10" s="37"/>
      <c r="AC10" s="37"/>
      <c r="AD10" s="2"/>
      <c r="AE10" s="2"/>
      <c r="AF10" s="2"/>
      <c r="AG10" s="2"/>
      <c r="AH10" s="2"/>
      <c r="AI10" s="2"/>
      <c r="AJ10" s="2"/>
      <c r="AK10" s="2"/>
      <c r="AL10" s="37">
        <f>データ!$U$6</f>
        <v>1374</v>
      </c>
      <c r="AM10" s="37"/>
      <c r="AN10" s="37"/>
      <c r="AO10" s="37"/>
      <c r="AP10" s="37"/>
      <c r="AQ10" s="37"/>
      <c r="AR10" s="37"/>
      <c r="AS10" s="37"/>
      <c r="AT10" s="38">
        <f>データ!$V$6</f>
        <v>0.61</v>
      </c>
      <c r="AU10" s="38"/>
      <c r="AV10" s="38"/>
      <c r="AW10" s="38"/>
      <c r="AX10" s="38"/>
      <c r="AY10" s="38"/>
      <c r="AZ10" s="38"/>
      <c r="BA10" s="38"/>
      <c r="BB10" s="38">
        <f>データ!$W$6</f>
        <v>2252.46</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114</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113</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u8dza8ePvMeiDbGABHTfrYlko8m3XYX6gP+jyLxbbQhRN70Q1jvwJAP45srG+W/2SVwqYlx13V5aFmILVJMkfA==" saltValue="oQifPnaK5/+8/s/SYIiKR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336432</v>
      </c>
      <c r="D6" s="20">
        <f t="shared" si="3"/>
        <v>47</v>
      </c>
      <c r="E6" s="20">
        <f t="shared" si="3"/>
        <v>1</v>
      </c>
      <c r="F6" s="20">
        <f t="shared" si="3"/>
        <v>0</v>
      </c>
      <c r="G6" s="20">
        <f t="shared" si="3"/>
        <v>0</v>
      </c>
      <c r="H6" s="20" t="str">
        <f t="shared" si="3"/>
        <v>岡山県　西粟倉村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99.28</v>
      </c>
      <c r="Q6" s="21">
        <f t="shared" si="3"/>
        <v>3300</v>
      </c>
      <c r="R6" s="21">
        <f t="shared" si="3"/>
        <v>1395</v>
      </c>
      <c r="S6" s="21">
        <f t="shared" si="3"/>
        <v>57.97</v>
      </c>
      <c r="T6" s="21">
        <f t="shared" si="3"/>
        <v>24.06</v>
      </c>
      <c r="U6" s="21">
        <f t="shared" si="3"/>
        <v>1374</v>
      </c>
      <c r="V6" s="21">
        <f t="shared" si="3"/>
        <v>0.61</v>
      </c>
      <c r="W6" s="21">
        <f t="shared" si="3"/>
        <v>2252.46</v>
      </c>
      <c r="X6" s="22">
        <f>IF(X7="",NA(),X7)</f>
        <v>46.51</v>
      </c>
      <c r="Y6" s="22">
        <f t="shared" ref="Y6:AG6" si="4">IF(Y7="",NA(),Y7)</f>
        <v>47.57</v>
      </c>
      <c r="Z6" s="22">
        <f t="shared" si="4"/>
        <v>55.85</v>
      </c>
      <c r="AA6" s="22">
        <f t="shared" si="4"/>
        <v>45.31</v>
      </c>
      <c r="AB6" s="22">
        <f t="shared" si="4"/>
        <v>80.11</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1028.1400000000001</v>
      </c>
      <c r="BF6" s="22">
        <f t="shared" ref="BF6:BN6" si="7">IF(BF7="",NA(),BF7)</f>
        <v>1181.74</v>
      </c>
      <c r="BG6" s="22">
        <f t="shared" si="7"/>
        <v>1318.8</v>
      </c>
      <c r="BH6" s="22">
        <f t="shared" si="7"/>
        <v>1247.69</v>
      </c>
      <c r="BI6" s="22">
        <f t="shared" si="7"/>
        <v>1134.43</v>
      </c>
      <c r="BJ6" s="22">
        <f t="shared" si="7"/>
        <v>1302.33</v>
      </c>
      <c r="BK6" s="22">
        <f t="shared" si="7"/>
        <v>1274.21</v>
      </c>
      <c r="BL6" s="22">
        <f t="shared" si="7"/>
        <v>1183.92</v>
      </c>
      <c r="BM6" s="22">
        <f t="shared" si="7"/>
        <v>1128.72</v>
      </c>
      <c r="BN6" s="22">
        <f t="shared" si="7"/>
        <v>1125.25</v>
      </c>
      <c r="BO6" s="21" t="str">
        <f>IF(BO7="","",IF(BO7="-","【-】","【"&amp;SUBSTITUTE(TEXT(BO7,"#,##0.00"),"-","△")&amp;"】"))</f>
        <v>【940.88】</v>
      </c>
      <c r="BP6" s="22">
        <f>IF(BP7="",NA(),BP7)</f>
        <v>43.71</v>
      </c>
      <c r="BQ6" s="22">
        <f t="shared" ref="BQ6:BY6" si="8">IF(BQ7="",NA(),BQ7)</f>
        <v>36.06</v>
      </c>
      <c r="BR6" s="22">
        <f t="shared" si="8"/>
        <v>51.97</v>
      </c>
      <c r="BS6" s="22">
        <f t="shared" si="8"/>
        <v>44.16</v>
      </c>
      <c r="BT6" s="22">
        <f t="shared" si="8"/>
        <v>42.87</v>
      </c>
      <c r="BU6" s="22">
        <f t="shared" si="8"/>
        <v>40.89</v>
      </c>
      <c r="BV6" s="22">
        <f t="shared" si="8"/>
        <v>41.25</v>
      </c>
      <c r="BW6" s="22">
        <f t="shared" si="8"/>
        <v>42.5</v>
      </c>
      <c r="BX6" s="22">
        <f t="shared" si="8"/>
        <v>41.84</v>
      </c>
      <c r="BY6" s="22">
        <f t="shared" si="8"/>
        <v>41.44</v>
      </c>
      <c r="BZ6" s="21" t="str">
        <f>IF(BZ7="","",IF(BZ7="-","【-】","【"&amp;SUBSTITUTE(TEXT(BZ7,"#,##0.00"),"-","△")&amp;"】"))</f>
        <v>【54.59】</v>
      </c>
      <c r="CA6" s="22">
        <f>IF(CA7="",NA(),CA7)</f>
        <v>338.04</v>
      </c>
      <c r="CB6" s="22">
        <f t="shared" ref="CB6:CJ6" si="9">IF(CB7="",NA(),CB7)</f>
        <v>442.48</v>
      </c>
      <c r="CC6" s="22">
        <f t="shared" si="9"/>
        <v>305.27999999999997</v>
      </c>
      <c r="CD6" s="22">
        <f t="shared" si="9"/>
        <v>372.87</v>
      </c>
      <c r="CE6" s="22">
        <f t="shared" si="9"/>
        <v>398.21</v>
      </c>
      <c r="CF6" s="22">
        <f t="shared" si="9"/>
        <v>383.2</v>
      </c>
      <c r="CG6" s="22">
        <f t="shared" si="9"/>
        <v>383.25</v>
      </c>
      <c r="CH6" s="22">
        <f t="shared" si="9"/>
        <v>377.72</v>
      </c>
      <c r="CI6" s="22">
        <f t="shared" si="9"/>
        <v>390.47</v>
      </c>
      <c r="CJ6" s="22">
        <f t="shared" si="9"/>
        <v>403.61</v>
      </c>
      <c r="CK6" s="21" t="str">
        <f>IF(CK7="","",IF(CK7="-","【-】","【"&amp;SUBSTITUTE(TEXT(CK7,"#,##0.00"),"-","△")&amp;"】"))</f>
        <v>【301.20】</v>
      </c>
      <c r="CL6" s="22">
        <f>IF(CL7="",NA(),CL7)</f>
        <v>92.62</v>
      </c>
      <c r="CM6" s="22">
        <f t="shared" ref="CM6:CU6" si="10">IF(CM7="",NA(),CM7)</f>
        <v>78.95</v>
      </c>
      <c r="CN6" s="22">
        <f t="shared" si="10"/>
        <v>77.83</v>
      </c>
      <c r="CO6" s="22">
        <f t="shared" si="10"/>
        <v>76.13</v>
      </c>
      <c r="CP6" s="22">
        <f t="shared" si="10"/>
        <v>70.62</v>
      </c>
      <c r="CQ6" s="22">
        <f t="shared" si="10"/>
        <v>47.95</v>
      </c>
      <c r="CR6" s="22">
        <f t="shared" si="10"/>
        <v>48.26</v>
      </c>
      <c r="CS6" s="22">
        <f t="shared" si="10"/>
        <v>48.01</v>
      </c>
      <c r="CT6" s="22">
        <f t="shared" si="10"/>
        <v>49.08</v>
      </c>
      <c r="CU6" s="22">
        <f t="shared" si="10"/>
        <v>51.46</v>
      </c>
      <c r="CV6" s="21" t="str">
        <f>IF(CV7="","",IF(CV7="-","【-】","【"&amp;SUBSTITUTE(TEXT(CV7,"#,##0.00"),"-","△")&amp;"】"))</f>
        <v>【56.42】</v>
      </c>
      <c r="CW6" s="22">
        <f>IF(CW7="",NA(),CW7)</f>
        <v>100</v>
      </c>
      <c r="CX6" s="22">
        <f t="shared" ref="CX6:DF6" si="11">IF(CX7="",NA(),CX7)</f>
        <v>100</v>
      </c>
      <c r="CY6" s="22">
        <f t="shared" si="11"/>
        <v>100</v>
      </c>
      <c r="CZ6" s="22">
        <f t="shared" si="11"/>
        <v>100</v>
      </c>
      <c r="DA6" s="22">
        <f t="shared" si="11"/>
        <v>100</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0.25</v>
      </c>
      <c r="EE6" s="22">
        <f t="shared" ref="EE6:EM6" si="14">IF(EE7="",NA(),EE7)</f>
        <v>1.42</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336432</v>
      </c>
      <c r="D7" s="24">
        <v>47</v>
      </c>
      <c r="E7" s="24">
        <v>1</v>
      </c>
      <c r="F7" s="24">
        <v>0</v>
      </c>
      <c r="G7" s="24">
        <v>0</v>
      </c>
      <c r="H7" s="24" t="s">
        <v>95</v>
      </c>
      <c r="I7" s="24" t="s">
        <v>96</v>
      </c>
      <c r="J7" s="24" t="s">
        <v>97</v>
      </c>
      <c r="K7" s="24" t="s">
        <v>98</v>
      </c>
      <c r="L7" s="24" t="s">
        <v>99</v>
      </c>
      <c r="M7" s="24" t="s">
        <v>100</v>
      </c>
      <c r="N7" s="25" t="s">
        <v>101</v>
      </c>
      <c r="O7" s="25" t="s">
        <v>102</v>
      </c>
      <c r="P7" s="25">
        <v>99.28</v>
      </c>
      <c r="Q7" s="25">
        <v>3300</v>
      </c>
      <c r="R7" s="25">
        <v>1395</v>
      </c>
      <c r="S7" s="25">
        <v>57.97</v>
      </c>
      <c r="T7" s="25">
        <v>24.06</v>
      </c>
      <c r="U7" s="25">
        <v>1374</v>
      </c>
      <c r="V7" s="25">
        <v>0.61</v>
      </c>
      <c r="W7" s="25">
        <v>2252.46</v>
      </c>
      <c r="X7" s="25">
        <v>46.51</v>
      </c>
      <c r="Y7" s="25">
        <v>47.57</v>
      </c>
      <c r="Z7" s="25">
        <v>55.85</v>
      </c>
      <c r="AA7" s="25">
        <v>45.31</v>
      </c>
      <c r="AB7" s="25">
        <v>80.11</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1028.1400000000001</v>
      </c>
      <c r="BF7" s="25">
        <v>1181.74</v>
      </c>
      <c r="BG7" s="25">
        <v>1318.8</v>
      </c>
      <c r="BH7" s="25">
        <v>1247.69</v>
      </c>
      <c r="BI7" s="25">
        <v>1134.43</v>
      </c>
      <c r="BJ7" s="25">
        <v>1302.33</v>
      </c>
      <c r="BK7" s="25">
        <v>1274.21</v>
      </c>
      <c r="BL7" s="25">
        <v>1183.92</v>
      </c>
      <c r="BM7" s="25">
        <v>1128.72</v>
      </c>
      <c r="BN7" s="25">
        <v>1125.25</v>
      </c>
      <c r="BO7" s="25">
        <v>940.88</v>
      </c>
      <c r="BP7" s="25">
        <v>43.71</v>
      </c>
      <c r="BQ7" s="25">
        <v>36.06</v>
      </c>
      <c r="BR7" s="25">
        <v>51.97</v>
      </c>
      <c r="BS7" s="25">
        <v>44.16</v>
      </c>
      <c r="BT7" s="25">
        <v>42.87</v>
      </c>
      <c r="BU7" s="25">
        <v>40.89</v>
      </c>
      <c r="BV7" s="25">
        <v>41.25</v>
      </c>
      <c r="BW7" s="25">
        <v>42.5</v>
      </c>
      <c r="BX7" s="25">
        <v>41.84</v>
      </c>
      <c r="BY7" s="25">
        <v>41.44</v>
      </c>
      <c r="BZ7" s="25">
        <v>54.59</v>
      </c>
      <c r="CA7" s="25">
        <v>338.04</v>
      </c>
      <c r="CB7" s="25">
        <v>442.48</v>
      </c>
      <c r="CC7" s="25">
        <v>305.27999999999997</v>
      </c>
      <c r="CD7" s="25">
        <v>372.87</v>
      </c>
      <c r="CE7" s="25">
        <v>398.21</v>
      </c>
      <c r="CF7" s="25">
        <v>383.2</v>
      </c>
      <c r="CG7" s="25">
        <v>383.25</v>
      </c>
      <c r="CH7" s="25">
        <v>377.72</v>
      </c>
      <c r="CI7" s="25">
        <v>390.47</v>
      </c>
      <c r="CJ7" s="25">
        <v>403.61</v>
      </c>
      <c r="CK7" s="25">
        <v>301.2</v>
      </c>
      <c r="CL7" s="25">
        <v>92.62</v>
      </c>
      <c r="CM7" s="25">
        <v>78.95</v>
      </c>
      <c r="CN7" s="25">
        <v>77.83</v>
      </c>
      <c r="CO7" s="25">
        <v>76.13</v>
      </c>
      <c r="CP7" s="25">
        <v>70.62</v>
      </c>
      <c r="CQ7" s="25">
        <v>47.95</v>
      </c>
      <c r="CR7" s="25">
        <v>48.26</v>
      </c>
      <c r="CS7" s="25">
        <v>48.01</v>
      </c>
      <c r="CT7" s="25">
        <v>49.08</v>
      </c>
      <c r="CU7" s="25">
        <v>51.46</v>
      </c>
      <c r="CV7" s="25">
        <v>56.42</v>
      </c>
      <c r="CW7" s="25">
        <v>100</v>
      </c>
      <c r="CX7" s="25">
        <v>100</v>
      </c>
      <c r="CY7" s="25">
        <v>100</v>
      </c>
      <c r="CZ7" s="25">
        <v>100</v>
      </c>
      <c r="DA7" s="25">
        <v>100</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0.25</v>
      </c>
      <c r="EE7" s="25">
        <v>1.42</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110</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S-SHIRAIWA</cp:lastModifiedBy>
  <cp:lastPrinted>2023-02-02T04:34:05Z</cp:lastPrinted>
  <dcterms:created xsi:type="dcterms:W3CDTF">2022-12-01T01:11:06Z</dcterms:created>
  <dcterms:modified xsi:type="dcterms:W3CDTF">2023-02-02T07:34:48Z</dcterms:modified>
  <cp:category/>
</cp:coreProperties>
</file>